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3" r:id="rId1"/>
  </sheets>
  <calcPr calcId="125725"/>
</workbook>
</file>

<file path=xl/calcChain.xml><?xml version="1.0" encoding="utf-8"?>
<calcChain xmlns="http://schemas.openxmlformats.org/spreadsheetml/2006/main">
  <c r="J11" i="3"/>
  <c r="E11" s="1"/>
  <c r="J12"/>
  <c r="E12" s="1"/>
  <c r="J13"/>
  <c r="E13" s="1"/>
  <c r="G13" s="1"/>
  <c r="J14"/>
  <c r="E14" s="1"/>
  <c r="J15"/>
  <c r="E15" s="1"/>
  <c r="J16"/>
  <c r="E16" s="1"/>
  <c r="J17"/>
  <c r="E17" s="1"/>
  <c r="J18"/>
  <c r="E18" s="1"/>
  <c r="J19"/>
  <c r="E19" s="1"/>
  <c r="J10"/>
  <c r="E10" s="1"/>
  <c r="G10" s="1"/>
  <c r="I20"/>
  <c r="I9"/>
  <c r="J9" s="1"/>
  <c r="E9" s="1"/>
  <c r="F39"/>
  <c r="E44"/>
  <c r="D20"/>
  <c r="G17" l="1"/>
  <c r="H17"/>
  <c r="H18"/>
  <c r="G18"/>
  <c r="G14"/>
  <c r="H14"/>
  <c r="G9"/>
  <c r="H9"/>
  <c r="G19"/>
  <c r="H19"/>
  <c r="H15"/>
  <c r="G15"/>
  <c r="H11"/>
  <c r="G11"/>
  <c r="H16"/>
  <c r="G16"/>
  <c r="H12"/>
  <c r="G12"/>
  <c r="H13"/>
  <c r="E20"/>
  <c r="E45"/>
  <c r="E46" s="1"/>
  <c r="F20"/>
  <c r="H10"/>
  <c r="G20" l="1"/>
  <c r="H20"/>
</calcChain>
</file>

<file path=xl/sharedStrings.xml><?xml version="1.0" encoding="utf-8"?>
<sst xmlns="http://schemas.openxmlformats.org/spreadsheetml/2006/main" count="72" uniqueCount="53">
  <si>
    <t>№</t>
  </si>
  <si>
    <t xml:space="preserve"> тыс. руб.</t>
  </si>
  <si>
    <t>Итого:</t>
  </si>
  <si>
    <t>Содержание дворовой территории</t>
  </si>
  <si>
    <t>Обслуживаемая жилая площадь</t>
  </si>
  <si>
    <t>м2</t>
  </si>
  <si>
    <t>Численность проживающих</t>
  </si>
  <si>
    <t>чел.</t>
  </si>
  <si>
    <t>Вид услуг</t>
  </si>
  <si>
    <t>Един. изм-я</t>
  </si>
  <si>
    <t>Доходы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</si>
  <si>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</si>
  <si>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</si>
  <si>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</si>
  <si>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</si>
  <si>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 xml:space="preserve">Тек. Ремонт 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</si>
  <si>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</si>
  <si>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</si>
  <si>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</si>
  <si>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домофонов</t>
  </si>
  <si>
    <t>Обслуживание ИТП</t>
  </si>
  <si>
    <t>Обслуживание лифтов</t>
  </si>
  <si>
    <t>Сан.очистка-вывоз ТБО, включая утилизацию</t>
  </si>
  <si>
    <t>Обслуживание кладовок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</si>
  <si>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</si>
  <si>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</si>
  <si>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</si>
  <si>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</si>
  <si>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</si>
  <si>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</si>
  <si>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</si>
  <si>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</si>
  <si>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</si>
  <si>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</si>
  <si>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Задолженность по текущему ремонту на 01.01.2014</t>
  </si>
  <si>
    <t>Выплаты с текущего ремонта</t>
  </si>
  <si>
    <t>Выполнено по т/ремонту</t>
  </si>
  <si>
    <t xml:space="preserve">Генеральный директор ООО "НЖК"                                      Сечина М.В.   </t>
  </si>
  <si>
    <t>Отчет о доходах и расходах за 2014 год по жилому дому ул.Мира 3</t>
  </si>
  <si>
    <t>Перечень работ по текущему ремонту  в 2014г.</t>
  </si>
  <si>
    <t>Страховка по лифтам</t>
  </si>
  <si>
    <t>Оплачено за т/ремонт 2014</t>
  </si>
  <si>
    <t>Задолженность по текущему ремонту на 01.01.2015</t>
  </si>
  <si>
    <t>Шайбы сантехнические</t>
  </si>
  <si>
    <t>Ремонт межпанельных швов  кв 5,9</t>
  </si>
  <si>
    <t>Установка огнетушителей  (мусорокамера)</t>
  </si>
  <si>
    <t>Смена кранов шаровых по стоякам отопления (подвал)</t>
  </si>
  <si>
    <t>Замена дверного полотна  (тамбур)</t>
  </si>
  <si>
    <t xml:space="preserve">Покос травы </t>
  </si>
  <si>
    <t>Задолженность по кварплате и текущему ремонту на 01.01.14г.(+долг,     -переплата</t>
  </si>
  <si>
    <t>Задолженность по кварплате и текущему ремонту за 2014 г. на 01.01.15г.(+долг,       -переплата)</t>
  </si>
  <si>
    <t>Всего задолженность по кварплате и текущему ремонту на 01.01.15г.(с учетом долга на начало года)</t>
  </si>
  <si>
    <t>Основные показатели жилого дома за 2014 год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</si>
</sst>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2" fontId="2" fillId="0" borderId="12" xfId="0" applyNumberFormat="1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2" fontId="2" fillId="0" borderId="13" xfId="0" applyNumberFormat="1" applyFont="1" applyBorder="1" applyAlignment="1">
      <alignment wrapText="1"/>
    </xf>
    <xf numFmtId="0" fontId="1" fillId="0" borderId="14" xfId="0" applyFont="1" applyBorder="1" applyAlignment="1">
      <alignment horizontal="center" wrapText="1"/>
    </xf>
    <xf numFmtId="2" fontId="1" fillId="0" borderId="15" xfId="0" applyNumberFormat="1" applyFont="1" applyBorder="1" applyAlignment="1">
      <alignment wrapText="1"/>
    </xf>
    <xf numFmtId="0" fontId="0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1" xfId="0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5" xfId="0" applyFill="1" applyBorder="1"/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2" fontId="0" fillId="2" borderId="12" xfId="0" applyNumberFormat="1" applyFont="1" applyFill="1" applyBorder="1" applyAlignment="1">
      <alignment horizontal="center"/>
    </xf>
    <xf numFmtId="0" fontId="0" fillId="2" borderId="4" xfId="0" applyFill="1" applyBorder="1"/>
    <xf numFmtId="0" fontId="6" fillId="2" borderId="14" xfId="0" applyFont="1" applyFill="1" applyBorder="1" applyAlignment="1">
      <alignment horizontal="center"/>
    </xf>
    <xf numFmtId="0" fontId="6" fillId="2" borderId="20" xfId="0" applyFont="1" applyFill="1" applyBorder="1"/>
    <xf numFmtId="2" fontId="6" fillId="2" borderId="10" xfId="0" applyNumberFormat="1" applyFont="1" applyFill="1" applyBorder="1" applyAlignment="1">
      <alignment horizontal="center"/>
    </xf>
    <xf numFmtId="2" fontId="6" fillId="2" borderId="15" xfId="0" applyNumberFormat="1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7" xfId="0" applyFill="1" applyBorder="1"/>
    <xf numFmtId="0" fontId="0" fillId="2" borderId="7" xfId="0" applyFill="1" applyBorder="1" applyAlignment="1">
      <alignment horizontal="center"/>
    </xf>
    <xf numFmtId="0" fontId="0" fillId="2" borderId="1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2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0" xfId="0" applyFill="1" applyBorder="1"/>
    <xf numFmtId="0" fontId="0" fillId="2" borderId="10" xfId="0" applyFill="1" applyBorder="1" applyAlignment="1">
      <alignment horizontal="center"/>
    </xf>
    <xf numFmtId="0" fontId="0" fillId="2" borderId="15" xfId="0" applyFont="1" applyFill="1" applyBorder="1"/>
    <xf numFmtId="0" fontId="0" fillId="2" borderId="10" xfId="0" applyFont="1" applyFill="1" applyBorder="1"/>
    <xf numFmtId="0" fontId="4" fillId="2" borderId="15" xfId="0" applyFont="1" applyFill="1" applyBorder="1"/>
    <xf numFmtId="0" fontId="6" fillId="2" borderId="0" xfId="0" applyFont="1" applyFill="1"/>
    <xf numFmtId="0" fontId="4" fillId="2" borderId="10" xfId="0" applyFont="1" applyFill="1" applyBorder="1"/>
    <xf numFmtId="0" fontId="4" fillId="2" borderId="7" xfId="0" applyFont="1" applyFill="1" applyBorder="1" applyAlignment="1">
      <alignment horizontal="center"/>
    </xf>
    <xf numFmtId="164" fontId="4" fillId="2" borderId="15" xfId="0" applyNumberFormat="1" applyFont="1" applyFill="1" applyBorder="1"/>
    <xf numFmtId="2" fontId="4" fillId="2" borderId="15" xfId="0" applyNumberFormat="1" applyFont="1" applyFill="1" applyBorder="1"/>
    <xf numFmtId="0" fontId="0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3" xfId="0" applyFont="1" applyFill="1" applyBorder="1"/>
    <xf numFmtId="0" fontId="4" fillId="2" borderId="4" xfId="0" applyFont="1" applyFill="1" applyBorder="1"/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0" fillId="2" borderId="0" xfId="0" applyFill="1"/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164" fontId="0" fillId="0" borderId="0" xfId="0" applyNumberFormat="1"/>
    <xf numFmtId="164" fontId="0" fillId="2" borderId="3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3" fillId="0" borderId="0" xfId="0" applyNumberFormat="1" applyFont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50"/>
  <sheetViews>
    <sheetView tabSelected="1" topLeftCell="A17" workbookViewId="0">
      <selection sqref="A1:H46"/>
    </sheetView>
  </sheetViews>
  <sheetFormatPr defaultRowHeight="15"/>
  <cols>
    <col min="2" max="2" width="55.42578125" customWidth="1"/>
    <col min="4" max="4" width="12.85546875" customWidth="1"/>
    <col min="5" max="5" width="12.7109375" customWidth="1"/>
    <col min="6" max="6" width="13.7109375" customWidth="1"/>
    <col min="7" max="7" width="12.85546875" customWidth="1"/>
    <col min="8" max="8" width="11.7109375" customWidth="1"/>
    <col min="9" max="12" width="0" hidden="1" customWidth="1"/>
  </cols>
  <sheetData>
    <row r="2" spans="1:10" ht="15.75">
      <c r="A2" s="53"/>
      <c r="B2" s="63" t="s">
        <v>38</v>
      </c>
      <c r="C2" s="63"/>
      <c r="D2" s="63"/>
      <c r="E2" s="63"/>
      <c r="F2" s="63"/>
      <c r="G2" s="63"/>
      <c r="H2" s="63"/>
    </row>
    <row r="3" spans="1:10">
      <c r="A3" s="53"/>
      <c r="B3" s="10" t="s">
        <v>4</v>
      </c>
      <c r="C3" s="11">
        <v>2806.3</v>
      </c>
      <c r="D3" s="10" t="s">
        <v>5</v>
      </c>
      <c r="E3" s="53"/>
      <c r="F3" s="53"/>
      <c r="G3" s="53"/>
      <c r="H3" s="53"/>
    </row>
    <row r="4" spans="1:10">
      <c r="A4" s="12"/>
      <c r="B4" s="10" t="s">
        <v>6</v>
      </c>
      <c r="C4" s="11">
        <v>82</v>
      </c>
      <c r="D4" s="10" t="s">
        <v>7</v>
      </c>
      <c r="E4" s="13"/>
      <c r="F4" s="13"/>
      <c r="G4" s="13"/>
      <c r="H4" s="13"/>
    </row>
    <row r="5" spans="1:10" ht="15.75" thickBot="1">
      <c r="A5" s="53"/>
      <c r="B5" s="64"/>
      <c r="C5" s="64"/>
      <c r="D5" s="64"/>
      <c r="E5" s="64"/>
      <c r="F5" s="64"/>
      <c r="G5" s="64"/>
      <c r="H5" s="64"/>
    </row>
    <row r="6" spans="1:10">
      <c r="A6" s="65" t="s">
        <v>0</v>
      </c>
      <c r="B6" s="67" t="s">
        <v>8</v>
      </c>
      <c r="C6" s="67" t="s">
        <v>9</v>
      </c>
      <c r="D6" s="69" t="s">
        <v>49</v>
      </c>
      <c r="E6" s="67" t="s">
        <v>10</v>
      </c>
      <c r="F6" s="67"/>
      <c r="G6" s="69" t="s">
        <v>50</v>
      </c>
      <c r="H6" s="70" t="s">
        <v>51</v>
      </c>
    </row>
    <row r="7" spans="1:10" ht="139.5" customHeight="1">
      <c r="A7" s="66"/>
      <c r="B7" s="68"/>
      <c r="C7" s="68"/>
      <c r="D7" s="68"/>
      <c r="E7" s="54" t="s">
        <v>11</v>
      </c>
      <c r="F7" s="14" t="s">
        <v>12</v>
      </c>
      <c r="G7" s="68"/>
      <c r="H7" s="71"/>
    </row>
    <row r="8" spans="1:10" ht="15.75" thickBot="1">
      <c r="A8" s="15">
        <v>1</v>
      </c>
      <c r="B8" s="16">
        <v>2</v>
      </c>
      <c r="C8" s="16">
        <v>3</v>
      </c>
      <c r="D8" s="16">
        <v>4</v>
      </c>
      <c r="E8" s="17">
        <v>5</v>
      </c>
      <c r="F8" s="16">
        <v>6</v>
      </c>
      <c r="G8" s="16">
        <v>7</v>
      </c>
      <c r="H8" s="18">
        <v>8</v>
      </c>
    </row>
    <row r="9" spans="1:10" ht="15.75" thickTop="1">
      <c r="A9" s="19">
        <v>1</v>
      </c>
      <c r="B9" s="20" t="s">
        <v>13</v>
      </c>
      <c r="C9" s="21" t="s">
        <v>14</v>
      </c>
      <c r="D9" s="55">
        <v>64.98</v>
      </c>
      <c r="E9" s="62">
        <f t="shared" ref="E9:E19" si="0">J9</f>
        <v>218.69</v>
      </c>
      <c r="F9" s="22">
        <v>230.22</v>
      </c>
      <c r="G9" s="23">
        <f>E9-F9</f>
        <v>-11.530000000000001</v>
      </c>
      <c r="H9" s="24">
        <f>D9+E9-F9</f>
        <v>53.450000000000017</v>
      </c>
      <c r="I9">
        <f>57.58-4.13</f>
        <v>53.449999999999996</v>
      </c>
      <c r="J9" s="61">
        <f>I9-D9+F9</f>
        <v>218.69</v>
      </c>
    </row>
    <row r="10" spans="1:10">
      <c r="A10" s="19">
        <v>2</v>
      </c>
      <c r="B10" s="20" t="s">
        <v>15</v>
      </c>
      <c r="C10" s="21" t="s">
        <v>14</v>
      </c>
      <c r="D10" s="55">
        <v>17.89</v>
      </c>
      <c r="E10" s="62">
        <f t="shared" si="0"/>
        <v>180.75</v>
      </c>
      <c r="F10" s="22">
        <v>141.44</v>
      </c>
      <c r="G10" s="23">
        <f>E10-F10</f>
        <v>39.31</v>
      </c>
      <c r="H10" s="24">
        <f t="shared" ref="H10:H19" si="1">D10+E10-F10</f>
        <v>57.199999999999989</v>
      </c>
      <c r="I10">
        <v>57.2</v>
      </c>
      <c r="J10" s="61">
        <f>I10-D10+F10</f>
        <v>180.75</v>
      </c>
    </row>
    <row r="11" spans="1:10">
      <c r="A11" s="19">
        <v>3</v>
      </c>
      <c r="B11" s="20" t="s">
        <v>3</v>
      </c>
      <c r="C11" s="21" t="s">
        <v>14</v>
      </c>
      <c r="D11" s="55">
        <v>32.51</v>
      </c>
      <c r="E11" s="62">
        <f t="shared" si="0"/>
        <v>111.8</v>
      </c>
      <c r="F11" s="22">
        <v>109.63</v>
      </c>
      <c r="G11" s="23">
        <f t="shared" ref="G11:G14" si="2">E11-F11</f>
        <v>2.1700000000000017</v>
      </c>
      <c r="H11" s="24">
        <f t="shared" si="1"/>
        <v>34.680000000000007</v>
      </c>
      <c r="I11">
        <v>34.68</v>
      </c>
      <c r="J11" s="61">
        <f t="shared" ref="J11:J19" si="3">I11-D11+F11</f>
        <v>111.8</v>
      </c>
    </row>
    <row r="12" spans="1:10">
      <c r="A12" s="19">
        <v>4</v>
      </c>
      <c r="B12" s="25" t="s">
        <v>16</v>
      </c>
      <c r="C12" s="21" t="s">
        <v>14</v>
      </c>
      <c r="D12" s="55">
        <v>21.45</v>
      </c>
      <c r="E12" s="62">
        <f t="shared" si="0"/>
        <v>92.28</v>
      </c>
      <c r="F12" s="22">
        <v>86.94</v>
      </c>
      <c r="G12" s="23">
        <f t="shared" si="2"/>
        <v>5.3400000000000034</v>
      </c>
      <c r="H12" s="24">
        <f t="shared" si="1"/>
        <v>26.790000000000006</v>
      </c>
      <c r="I12">
        <v>26.79</v>
      </c>
      <c r="J12" s="61">
        <f t="shared" si="3"/>
        <v>92.28</v>
      </c>
    </row>
    <row r="13" spans="1:10">
      <c r="A13" s="19">
        <v>5</v>
      </c>
      <c r="B13" s="25" t="s">
        <v>17</v>
      </c>
      <c r="C13" s="21" t="s">
        <v>14</v>
      </c>
      <c r="D13" s="55">
        <v>14.77</v>
      </c>
      <c r="E13" s="62">
        <f t="shared" si="0"/>
        <v>56.91</v>
      </c>
      <c r="F13" s="22">
        <v>54.65</v>
      </c>
      <c r="G13" s="23">
        <f t="shared" si="2"/>
        <v>2.259999999999998</v>
      </c>
      <c r="H13" s="24">
        <f t="shared" si="1"/>
        <v>17.029999999999994</v>
      </c>
      <c r="I13">
        <v>17.03</v>
      </c>
      <c r="J13" s="61">
        <f t="shared" si="3"/>
        <v>56.91</v>
      </c>
    </row>
    <row r="14" spans="1:10">
      <c r="A14" s="19">
        <v>6</v>
      </c>
      <c r="B14" s="25" t="s">
        <v>18</v>
      </c>
      <c r="C14" s="21" t="s">
        <v>14</v>
      </c>
      <c r="D14" s="55">
        <v>12.32</v>
      </c>
      <c r="E14" s="62">
        <f t="shared" si="0"/>
        <v>67.180000000000007</v>
      </c>
      <c r="F14" s="22">
        <v>63.09</v>
      </c>
      <c r="G14" s="23">
        <f t="shared" si="2"/>
        <v>4.0900000000000034</v>
      </c>
      <c r="H14" s="24">
        <f t="shared" si="1"/>
        <v>16.409999999999997</v>
      </c>
      <c r="I14">
        <v>16.41</v>
      </c>
      <c r="J14" s="61">
        <f t="shared" si="3"/>
        <v>67.180000000000007</v>
      </c>
    </row>
    <row r="15" spans="1:10">
      <c r="A15" s="19">
        <v>7</v>
      </c>
      <c r="B15" s="25" t="s">
        <v>19</v>
      </c>
      <c r="C15" s="21" t="s">
        <v>14</v>
      </c>
      <c r="D15" s="55">
        <v>4</v>
      </c>
      <c r="E15" s="62">
        <f t="shared" si="0"/>
        <v>22.02</v>
      </c>
      <c r="F15" s="22">
        <v>19.7</v>
      </c>
      <c r="G15" s="23">
        <f>E15-F15</f>
        <v>2.3200000000000003</v>
      </c>
      <c r="H15" s="24">
        <f t="shared" si="1"/>
        <v>6.32</v>
      </c>
      <c r="I15">
        <v>6.32</v>
      </c>
      <c r="J15" s="61">
        <f t="shared" si="3"/>
        <v>22.02</v>
      </c>
    </row>
    <row r="16" spans="1:10">
      <c r="A16" s="19">
        <v>8</v>
      </c>
      <c r="B16" s="25" t="s">
        <v>20</v>
      </c>
      <c r="C16" s="21" t="s">
        <v>14</v>
      </c>
      <c r="D16" s="55">
        <v>18.899999999999999</v>
      </c>
      <c r="E16" s="62">
        <f t="shared" si="0"/>
        <v>95.97999999999999</v>
      </c>
      <c r="F16" s="22">
        <v>91.35</v>
      </c>
      <c r="G16" s="23">
        <f t="shared" ref="G16:G19" si="4">E16-F16</f>
        <v>4.6299999999999955</v>
      </c>
      <c r="H16" s="24">
        <f t="shared" si="1"/>
        <v>23.53</v>
      </c>
      <c r="I16">
        <v>23.53</v>
      </c>
      <c r="J16" s="61">
        <f t="shared" si="3"/>
        <v>95.97999999999999</v>
      </c>
    </row>
    <row r="17" spans="1:10">
      <c r="A17" s="19">
        <v>9</v>
      </c>
      <c r="B17" s="25" t="s">
        <v>21</v>
      </c>
      <c r="C17" s="21" t="s">
        <v>14</v>
      </c>
      <c r="D17" s="55">
        <v>41.76</v>
      </c>
      <c r="E17" s="62">
        <f t="shared" si="0"/>
        <v>174.93</v>
      </c>
      <c r="F17" s="22">
        <v>166.03</v>
      </c>
      <c r="G17" s="23">
        <f t="shared" si="4"/>
        <v>8.9000000000000057</v>
      </c>
      <c r="H17" s="24">
        <f t="shared" si="1"/>
        <v>50.66</v>
      </c>
      <c r="I17">
        <v>50.66</v>
      </c>
      <c r="J17" s="61">
        <f t="shared" si="3"/>
        <v>174.93</v>
      </c>
    </row>
    <row r="18" spans="1:10">
      <c r="A18" s="19">
        <v>10</v>
      </c>
      <c r="B18" s="25" t="s">
        <v>22</v>
      </c>
      <c r="C18" s="21" t="s">
        <v>14</v>
      </c>
      <c r="D18" s="55">
        <v>14.81</v>
      </c>
      <c r="E18" s="62">
        <f t="shared" si="0"/>
        <v>64.320000000000007</v>
      </c>
      <c r="F18" s="22">
        <v>60.88</v>
      </c>
      <c r="G18" s="23">
        <f t="shared" si="4"/>
        <v>3.4400000000000048</v>
      </c>
      <c r="H18" s="24">
        <f t="shared" si="1"/>
        <v>18.250000000000007</v>
      </c>
      <c r="I18">
        <v>18.25</v>
      </c>
      <c r="J18" s="61">
        <f t="shared" si="3"/>
        <v>64.320000000000007</v>
      </c>
    </row>
    <row r="19" spans="1:10">
      <c r="A19" s="19">
        <v>11</v>
      </c>
      <c r="B19" s="25" t="s">
        <v>23</v>
      </c>
      <c r="C19" s="21" t="s">
        <v>14</v>
      </c>
      <c r="D19" s="55">
        <v>0.34</v>
      </c>
      <c r="E19" s="62">
        <f t="shared" si="0"/>
        <v>2.89</v>
      </c>
      <c r="F19" s="22">
        <v>2.72</v>
      </c>
      <c r="G19" s="23">
        <f t="shared" si="4"/>
        <v>0.16999999999999993</v>
      </c>
      <c r="H19" s="24">
        <f t="shared" si="1"/>
        <v>0.50999999999999979</v>
      </c>
      <c r="I19">
        <v>0.51</v>
      </c>
      <c r="J19" s="61">
        <f t="shared" si="3"/>
        <v>2.89</v>
      </c>
    </row>
    <row r="20" spans="1:10" ht="15.75" thickBot="1">
      <c r="A20" s="26"/>
      <c r="B20" s="27" t="s">
        <v>24</v>
      </c>
      <c r="C20" s="21" t="s">
        <v>14</v>
      </c>
      <c r="D20" s="28">
        <f>SUM(D9:D19)-D10+D10</f>
        <v>243.72999999999996</v>
      </c>
      <c r="E20" s="28">
        <f t="shared" ref="E20:F20" si="5">SUM(E9:E19)-E10+E10</f>
        <v>1087.75</v>
      </c>
      <c r="F20" s="28">
        <f t="shared" si="5"/>
        <v>1026.6500000000001</v>
      </c>
      <c r="G20" s="28">
        <f>SUM(G9:G19)</f>
        <v>61.100000000000016</v>
      </c>
      <c r="H20" s="29">
        <f>SUM(H9:H19)</f>
        <v>304.83</v>
      </c>
      <c r="I20">
        <f>SUM(I9:I19)</f>
        <v>304.83</v>
      </c>
    </row>
    <row r="21" spans="1:10" ht="15.75" thickBot="1">
      <c r="A21" s="72" t="s">
        <v>52</v>
      </c>
      <c r="B21" s="72"/>
      <c r="C21" s="72"/>
      <c r="D21" s="72"/>
      <c r="E21" s="72"/>
      <c r="F21" s="72"/>
      <c r="G21" s="72"/>
      <c r="H21" s="72"/>
    </row>
    <row r="22" spans="1:10">
      <c r="A22" s="30">
        <v>1</v>
      </c>
      <c r="B22" s="31" t="s">
        <v>25</v>
      </c>
      <c r="C22" s="32" t="s">
        <v>5</v>
      </c>
      <c r="D22" s="73"/>
      <c r="E22" s="73"/>
      <c r="F22" s="73"/>
      <c r="G22" s="73"/>
      <c r="H22" s="33">
        <v>5866</v>
      </c>
    </row>
    <row r="23" spans="1:10">
      <c r="A23" s="19">
        <v>2</v>
      </c>
      <c r="B23" s="34" t="s">
        <v>26</v>
      </c>
      <c r="C23" s="35" t="s">
        <v>27</v>
      </c>
      <c r="D23" s="74"/>
      <c r="E23" s="74"/>
      <c r="F23" s="74"/>
      <c r="G23" s="74"/>
      <c r="H23" s="36">
        <v>22075</v>
      </c>
    </row>
    <row r="24" spans="1:10">
      <c r="A24" s="19">
        <v>3</v>
      </c>
      <c r="B24" s="34" t="s">
        <v>28</v>
      </c>
      <c r="C24" s="35" t="s">
        <v>29</v>
      </c>
      <c r="D24" s="74"/>
      <c r="E24" s="74"/>
      <c r="F24" s="74"/>
      <c r="G24" s="74"/>
      <c r="H24" s="36">
        <v>143.44999999999999</v>
      </c>
    </row>
    <row r="25" spans="1:10">
      <c r="A25" s="19">
        <v>4</v>
      </c>
      <c r="B25" s="34" t="s">
        <v>30</v>
      </c>
      <c r="C25" s="35" t="s">
        <v>29</v>
      </c>
      <c r="D25" s="74"/>
      <c r="E25" s="74"/>
      <c r="F25" s="74"/>
      <c r="G25" s="74"/>
      <c r="H25" s="36">
        <v>22.83</v>
      </c>
    </row>
    <row r="26" spans="1:10">
      <c r="A26" s="19">
        <v>5</v>
      </c>
      <c r="B26" s="34" t="s">
        <v>31</v>
      </c>
      <c r="C26" s="35" t="s">
        <v>32</v>
      </c>
      <c r="D26" s="74"/>
      <c r="E26" s="74"/>
      <c r="F26" s="74"/>
      <c r="G26" s="74"/>
      <c r="H26" s="36">
        <v>72</v>
      </c>
    </row>
    <row r="27" spans="1:10" ht="15.75" thickBot="1">
      <c r="A27" s="37">
        <v>6</v>
      </c>
      <c r="B27" s="38" t="s">
        <v>33</v>
      </c>
      <c r="C27" s="39" t="s">
        <v>32</v>
      </c>
      <c r="D27" s="75"/>
      <c r="E27" s="75"/>
      <c r="F27" s="75"/>
      <c r="G27" s="75"/>
      <c r="H27" s="40">
        <v>72</v>
      </c>
    </row>
    <row r="28" spans="1:10">
      <c r="A28" s="76"/>
      <c r="B28" s="76"/>
      <c r="C28" s="76"/>
      <c r="D28" s="76"/>
      <c r="E28" s="76"/>
      <c r="F28" s="76"/>
      <c r="G28" s="76"/>
      <c r="H28" s="76"/>
    </row>
    <row r="29" spans="1:10" ht="15.75" thickBot="1">
      <c r="A29" s="56"/>
      <c r="B29" s="56"/>
      <c r="C29" s="56"/>
      <c r="D29" s="56"/>
      <c r="E29" s="56"/>
      <c r="F29" s="56"/>
      <c r="G29" s="56"/>
      <c r="H29" s="56"/>
    </row>
    <row r="30" spans="1:10">
      <c r="A30" s="1" t="s">
        <v>0</v>
      </c>
      <c r="B30" s="77" t="s">
        <v>39</v>
      </c>
      <c r="C30" s="77"/>
      <c r="D30" s="77"/>
      <c r="E30" s="77"/>
      <c r="F30" s="3" t="s">
        <v>1</v>
      </c>
      <c r="G30" s="9"/>
      <c r="H30" s="9"/>
    </row>
    <row r="31" spans="1:10">
      <c r="A31" s="2">
        <v>1</v>
      </c>
      <c r="B31" s="78" t="s">
        <v>40</v>
      </c>
      <c r="C31" s="78"/>
      <c r="D31" s="78"/>
      <c r="E31" s="78"/>
      <c r="F31" s="4">
        <v>4.75</v>
      </c>
      <c r="G31" s="9"/>
      <c r="H31" s="9"/>
    </row>
    <row r="32" spans="1:10">
      <c r="A32" s="5">
        <v>2</v>
      </c>
      <c r="B32" s="82" t="s">
        <v>48</v>
      </c>
      <c r="C32" s="83"/>
      <c r="D32" s="83"/>
      <c r="E32" s="84"/>
      <c r="F32" s="6">
        <v>1.1499999999999999</v>
      </c>
      <c r="G32" s="9"/>
      <c r="H32" s="9"/>
    </row>
    <row r="33" spans="1:8">
      <c r="A33" s="5">
        <v>3</v>
      </c>
      <c r="B33" s="82" t="s">
        <v>43</v>
      </c>
      <c r="C33" s="83"/>
      <c r="D33" s="83"/>
      <c r="E33" s="84"/>
      <c r="F33" s="6">
        <v>0.3</v>
      </c>
      <c r="G33" s="9"/>
      <c r="H33" s="9"/>
    </row>
    <row r="34" spans="1:8">
      <c r="A34" s="5">
        <v>5</v>
      </c>
      <c r="B34" s="82" t="s">
        <v>47</v>
      </c>
      <c r="C34" s="83"/>
      <c r="D34" s="83"/>
      <c r="E34" s="84"/>
      <c r="F34" s="6">
        <v>14.61</v>
      </c>
      <c r="G34" s="9"/>
      <c r="H34" s="9"/>
    </row>
    <row r="35" spans="1:8">
      <c r="A35" s="5">
        <v>6</v>
      </c>
      <c r="B35" s="82" t="s">
        <v>44</v>
      </c>
      <c r="C35" s="83"/>
      <c r="D35" s="83"/>
      <c r="E35" s="84"/>
      <c r="F35" s="6">
        <v>7.02</v>
      </c>
      <c r="G35" s="9"/>
      <c r="H35" s="9"/>
    </row>
    <row r="36" spans="1:8">
      <c r="A36" s="5">
        <v>7</v>
      </c>
      <c r="B36" s="60" t="s">
        <v>45</v>
      </c>
      <c r="C36" s="58"/>
      <c r="D36" s="58"/>
      <c r="E36" s="59"/>
      <c r="F36" s="6">
        <v>1.29</v>
      </c>
      <c r="G36" s="9"/>
      <c r="H36" s="9"/>
    </row>
    <row r="37" spans="1:8">
      <c r="A37" s="5">
        <v>8</v>
      </c>
      <c r="B37" s="60" t="s">
        <v>46</v>
      </c>
      <c r="C37" s="58"/>
      <c r="D37" s="58"/>
      <c r="E37" s="59"/>
      <c r="F37" s="6">
        <v>9.4600000000000009</v>
      </c>
      <c r="G37" s="9"/>
      <c r="H37" s="9"/>
    </row>
    <row r="38" spans="1:8">
      <c r="A38" s="5"/>
      <c r="B38" s="82"/>
      <c r="C38" s="83"/>
      <c r="D38" s="83"/>
      <c r="E38" s="84"/>
      <c r="F38" s="6"/>
      <c r="G38" s="9"/>
      <c r="H38" s="9"/>
    </row>
    <row r="39" spans="1:8" ht="15.75" thickBot="1">
      <c r="A39" s="7"/>
      <c r="B39" s="79" t="s">
        <v>2</v>
      </c>
      <c r="C39" s="80"/>
      <c r="D39" s="80"/>
      <c r="E39" s="80"/>
      <c r="F39" s="6">
        <f>SUM(F31:F38)</f>
        <v>38.58</v>
      </c>
      <c r="G39" s="57"/>
      <c r="H39" s="9"/>
    </row>
    <row r="40" spans="1:8" ht="15.75" thickBot="1">
      <c r="A40" s="48"/>
      <c r="B40" s="49" t="s">
        <v>35</v>
      </c>
      <c r="C40" s="50"/>
      <c r="D40" s="51"/>
      <c r="E40" s="52"/>
      <c r="F40" s="8"/>
      <c r="G40" s="9"/>
      <c r="H40" s="9"/>
    </row>
    <row r="41" spans="1:8" ht="15.75" thickBot="1">
      <c r="A41" s="37"/>
      <c r="B41" s="44"/>
      <c r="C41" s="32"/>
      <c r="D41" s="41"/>
      <c r="E41" s="42"/>
      <c r="F41" s="9"/>
      <c r="G41" s="9"/>
      <c r="H41" s="9"/>
    </row>
    <row r="42" spans="1:8" ht="15.75" thickBot="1">
      <c r="A42" s="37"/>
      <c r="B42" s="44"/>
      <c r="C42" s="32"/>
      <c r="D42" s="41"/>
      <c r="E42" s="42"/>
      <c r="F42" s="9"/>
      <c r="G42" s="9"/>
      <c r="H42" s="9"/>
    </row>
    <row r="43" spans="1:8" ht="15.75" thickBot="1">
      <c r="A43" s="37"/>
      <c r="B43" s="44" t="s">
        <v>34</v>
      </c>
      <c r="C43" s="45" t="s">
        <v>14</v>
      </c>
      <c r="D43" s="44"/>
      <c r="E43" s="42">
        <v>-28.9</v>
      </c>
      <c r="F43" s="43"/>
      <c r="G43" s="43"/>
      <c r="H43" s="43"/>
    </row>
    <row r="44" spans="1:8" ht="15.75" thickBot="1">
      <c r="A44" s="37"/>
      <c r="B44" s="44" t="s">
        <v>41</v>
      </c>
      <c r="C44" s="45" t="s">
        <v>14</v>
      </c>
      <c r="D44" s="44"/>
      <c r="E44" s="46">
        <f>F10</f>
        <v>141.44</v>
      </c>
    </row>
    <row r="45" spans="1:8" ht="15.75" thickBot="1">
      <c r="A45" s="37"/>
      <c r="B45" s="44" t="s">
        <v>36</v>
      </c>
      <c r="C45" s="45" t="s">
        <v>14</v>
      </c>
      <c r="D45" s="44"/>
      <c r="E45" s="47">
        <f>F39+E41</f>
        <v>38.58</v>
      </c>
    </row>
    <row r="46" spans="1:8" ht="15.75" thickBot="1">
      <c r="A46" s="37"/>
      <c r="B46" s="44" t="s">
        <v>42</v>
      </c>
      <c r="C46" s="45" t="s">
        <v>14</v>
      </c>
      <c r="D46" s="44"/>
      <c r="E46" s="46">
        <f>E43+E45-E44</f>
        <v>-131.76</v>
      </c>
    </row>
    <row r="50" spans="2:4">
      <c r="B50" s="81" t="s">
        <v>37</v>
      </c>
      <c r="C50" s="81"/>
      <c r="D50" s="81"/>
    </row>
  </sheetData>
  <mergeCells count="26">
    <mergeCell ref="B39:E39"/>
    <mergeCell ref="B50:D50"/>
    <mergeCell ref="B32:E32"/>
    <mergeCell ref="B33:E33"/>
    <mergeCell ref="B34:E34"/>
    <mergeCell ref="B35:E35"/>
    <mergeCell ref="B38:E38"/>
    <mergeCell ref="D26:G26"/>
    <mergeCell ref="D27:G27"/>
    <mergeCell ref="A28:H28"/>
    <mergeCell ref="B30:E30"/>
    <mergeCell ref="B31:E31"/>
    <mergeCell ref="A21:H21"/>
    <mergeCell ref="D22:G22"/>
    <mergeCell ref="D23:G23"/>
    <mergeCell ref="D24:G24"/>
    <mergeCell ref="D25:G25"/>
    <mergeCell ref="B2:H2"/>
    <mergeCell ref="B5:H5"/>
    <mergeCell ref="A6:A7"/>
    <mergeCell ref="B6:B7"/>
    <mergeCell ref="C6:C7"/>
    <mergeCell ref="D6:D7"/>
    <mergeCell ref="E6:F6"/>
    <mergeCell ref="G6:G7"/>
    <mergeCell ref="H6:H7"/>
  </mergeCells>
  <pageMargins left="0" right="0" top="0" bottom="0" header="0.31496062992125984" footer="0.31496062992125984"/>
  <pageSetup paperSize="9" scale="7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2015-03-13T02:36:58Z</dcterms:modified>
</cp:coreProperties>
</file>